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ÜGYVITEL\Közérdekű adatok\2024\"/>
    </mc:Choice>
  </mc:AlternateContent>
  <bookViews>
    <workbookView xWindow="0" yWindow="0" windowWidth="28800" windowHeight="12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" l="1"/>
  <c r="AI4" i="1"/>
  <c r="AF5" i="1"/>
  <c r="AI5" i="1"/>
  <c r="AF6" i="1"/>
  <c r="AI6" i="1"/>
  <c r="AF7" i="1"/>
  <c r="AI7" i="1"/>
  <c r="T8" i="1" l="1"/>
  <c r="Y5" i="1"/>
  <c r="Y6" i="1"/>
  <c r="Y7" i="1"/>
  <c r="Y4" i="1"/>
  <c r="O5" i="1"/>
  <c r="O6" i="1"/>
  <c r="O7" i="1"/>
  <c r="O4" i="1"/>
  <c r="O8" i="1" s="1"/>
  <c r="E8" i="1"/>
  <c r="AI8" i="1" l="1"/>
  <c r="B8" i="1"/>
  <c r="L5" i="1"/>
  <c r="L6" i="1"/>
  <c r="L7" i="1"/>
  <c r="L4" i="1"/>
  <c r="AA8" i="1" l="1"/>
  <c r="Q8" i="1" l="1"/>
  <c r="G8" i="1" l="1"/>
  <c r="M4" i="1" l="1"/>
  <c r="AD8" i="1" l="1"/>
  <c r="J8" i="1" l="1"/>
  <c r="Y8" i="1" l="1"/>
  <c r="S8" i="1" l="1"/>
  <c r="M5" i="1"/>
  <c r="W5" i="1" s="1"/>
  <c r="AG5" i="1" s="1"/>
  <c r="M7" i="1"/>
  <c r="W7" i="1" s="1"/>
  <c r="AG7" i="1" s="1"/>
  <c r="W4" i="1"/>
  <c r="AG4" i="1" s="1"/>
  <c r="N5" i="1"/>
  <c r="N6" i="1"/>
  <c r="X6" i="1" s="1"/>
  <c r="AH6" i="1" s="1"/>
  <c r="N7" i="1"/>
  <c r="X7" i="1" s="1"/>
  <c r="AH7" i="1" s="1"/>
  <c r="N4" i="1"/>
  <c r="X4" i="1" s="1"/>
  <c r="AH4" i="1" s="1"/>
  <c r="I8" i="1"/>
  <c r="D8" i="1"/>
  <c r="AE8" i="1"/>
  <c r="AB8" i="1"/>
  <c r="AC8" i="1"/>
  <c r="N8" i="1" l="1"/>
  <c r="X5" i="1"/>
  <c r="AH5" i="1" s="1"/>
  <c r="U8" i="1"/>
  <c r="V5" i="1"/>
  <c r="V6" i="1"/>
  <c r="R8" i="1"/>
  <c r="AF8" i="1" l="1"/>
  <c r="V8" i="1"/>
  <c r="L8" i="1"/>
  <c r="X8" i="1"/>
  <c r="AH8" i="1" s="1"/>
  <c r="K8" i="1"/>
  <c r="H8" i="1"/>
  <c r="P5" i="1"/>
  <c r="Z5" i="1" s="1"/>
  <c r="AJ5" i="1" s="1"/>
  <c r="P4" i="1"/>
  <c r="Z4" i="1" s="1"/>
  <c r="AJ4" i="1" s="1"/>
  <c r="P7" i="1"/>
  <c r="Z7" i="1" s="1"/>
  <c r="AJ7" i="1" s="1"/>
  <c r="P6" i="1"/>
  <c r="Z6" i="1" s="1"/>
  <c r="AJ6" i="1" s="1"/>
  <c r="F8" i="1"/>
  <c r="Z8" i="1" l="1"/>
  <c r="AJ8" i="1" s="1"/>
  <c r="P8" i="1"/>
  <c r="C8" i="1"/>
  <c r="M6" i="1"/>
  <c r="M8" i="1" s="1"/>
  <c r="W6" i="1" l="1"/>
  <c r="W8" i="1" l="1"/>
  <c r="AG6" i="1"/>
  <c r="AG8" i="1" s="1"/>
</calcChain>
</file>

<file path=xl/sharedStrings.xml><?xml version="1.0" encoding="utf-8"?>
<sst xmlns="http://schemas.openxmlformats.org/spreadsheetml/2006/main" count="49" uniqueCount="19">
  <si>
    <t>MEGNEVEZÉS</t>
  </si>
  <si>
    <t>BÉR</t>
  </si>
  <si>
    <t>BÉREN KÍVÜLI</t>
  </si>
  <si>
    <t>VEZETŐ munkavállalók</t>
  </si>
  <si>
    <t>SZELLEMI munkavállalók</t>
  </si>
  <si>
    <t>FIZIKAI munkavállalók</t>
  </si>
  <si>
    <t>átlaglétszám</t>
  </si>
  <si>
    <t>JUTALOM</t>
  </si>
  <si>
    <t>PRÉMIUM</t>
  </si>
  <si>
    <t>MINDÖSSZ.:</t>
  </si>
  <si>
    <t>FEB tagok</t>
  </si>
  <si>
    <t>Újpesti Városgondnokság Kft. (adatok eFt)</t>
  </si>
  <si>
    <t>2024. I. NÉ.</t>
  </si>
  <si>
    <t>2024. II. NÉ.</t>
  </si>
  <si>
    <t>2024. I - II. NÉ. ÖSSZESEN</t>
  </si>
  <si>
    <t>2024. III. NÉ.</t>
  </si>
  <si>
    <t>2024. I - III. NÉ. ÖSSZESEN</t>
  </si>
  <si>
    <t>2024. IV. NÉ.</t>
  </si>
  <si>
    <t>2024. I - IV. NÉ.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</si>
</sst>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3" fillId="0" borderId="7" xfId="0" applyNumberFormat="1" applyFont="1" applyBorder="1" applyAlignment="1">
      <alignment horizontal="justify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justify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justify" vertical="center"/>
    </xf>
    <xf numFmtId="3" fontId="3" fillId="0" borderId="4" xfId="0" applyNumberFormat="1" applyFont="1" applyBorder="1" applyAlignment="1">
      <alignment horizontal="justify" vertical="center"/>
    </xf>
    <xf numFmtId="3" fontId="3" fillId="0" borderId="29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justify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justify" vertical="center"/>
    </xf>
    <xf numFmtId="4" fontId="3" fillId="0" borderId="8" xfId="0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3" fontId="3" fillId="0" borderId="30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4" fontId="3" fillId="0" borderId="26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justify" vertical="center"/>
    </xf>
    <xf numFmtId="4" fontId="3" fillId="0" borderId="24" xfId="0" applyNumberFormat="1" applyFont="1" applyBorder="1" applyAlignment="1">
      <alignment horizontal="right" vertical="center"/>
    </xf>
    <xf numFmtId="4" fontId="3" fillId="0" borderId="25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3" fontId="3" fillId="0" borderId="31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3" xfId="0" applyNumberFormat="1" applyFont="1" applyBorder="1"/>
    <xf numFmtId="3" fontId="5" fillId="0" borderId="0" xfId="0" applyNumberFormat="1" applyFont="1"/>
    <xf numFmtId="3" fontId="5" fillId="0" borderId="0" xfId="0" applyNumberFormat="1" applyFont="1" applyBorder="1"/>
    <xf numFmtId="3" fontId="7" fillId="0" borderId="0" xfId="0" applyNumberFormat="1" applyFont="1"/>
    <xf numFmtId="4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4" fontId="5" fillId="0" borderId="0" xfId="0" applyNumberFormat="1" applyFont="1"/>
    <xf numFmtId="4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35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justify" vertical="center"/>
    </xf>
    <xf numFmtId="3" fontId="3" fillId="0" borderId="39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justify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justify" vertical="center"/>
    </xf>
    <xf numFmtId="3" fontId="6" fillId="0" borderId="0" xfId="0" applyNumberFormat="1" applyFont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 vertical="center"/>
    </xf>
    <xf numFmtId="3" fontId="6" fillId="0" borderId="23" xfId="0" applyNumberFormat="1" applyFont="1" applyBorder="1" applyAlignment="1">
      <alignment horizontal="right" vertical="center"/>
    </xf>
    <xf numFmtId="3" fontId="6" fillId="0" borderId="40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justify" vertical="center"/>
    </xf>
    <xf numFmtId="3" fontId="4" fillId="0" borderId="24" xfId="0" applyNumberFormat="1" applyFont="1" applyBorder="1" applyAlignment="1">
      <alignment horizontal="justify" vertical="center"/>
    </xf>
    <xf numFmtId="3" fontId="4" fillId="0" borderId="25" xfId="0" applyNumberFormat="1" applyFont="1" applyBorder="1" applyAlignment="1">
      <alignment horizontal="justify" vertical="center"/>
    </xf>
    <xf numFmtId="3" fontId="3" fillId="0" borderId="25" xfId="0" applyNumberFormat="1" applyFont="1" applyBorder="1" applyAlignment="1">
      <alignment horizontal="justify" vertical="center"/>
    </xf>
    <xf numFmtId="3" fontId="3" fillId="0" borderId="30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justify" vertical="center"/>
    </xf>
    <xf numFmtId="3" fontId="8" fillId="0" borderId="0" xfId="0" applyNumberFormat="1" applyFont="1"/>
    <xf numFmtId="3" fontId="6" fillId="0" borderId="33" xfId="0" applyNumberFormat="1" applyFont="1" applyBorder="1" applyAlignment="1">
      <alignment horizontal="right" vertical="center"/>
    </xf>
    <xf numFmtId="3" fontId="6" fillId="0" borderId="19" xfId="0" applyNumberFormat="1" applyFont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2" borderId="8" xfId="0" applyNumberFormat="1" applyFont="1" applyFill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38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4" fontId="8" fillId="0" borderId="8" xfId="0" applyNumberFormat="1" applyFont="1" applyBorder="1" applyAlignment="1">
      <alignment horizontal="right" vertical="center"/>
    </xf>
    <xf numFmtId="4" fontId="8" fillId="0" borderId="9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4"/>
  <sheetViews>
    <sheetView tabSelected="1" workbookViewId="0">
      <pane xSplit="1" topLeftCell="Q1" activePane="topRight" state="frozen"/>
      <selection pane="topRight" activeCell="AE18" sqref="AE18"/>
    </sheetView>
  </sheetViews>
  <sheetFormatPr defaultColWidth="8.85546875" defaultRowHeight="15" x14ac:dyDescent="0.25"/>
  <cols>
    <col min="1" max="1" width="21.7109375" style="38" customWidth="1"/>
    <col min="2" max="2" width="12.42578125" style="38" bestFit="1" customWidth="1"/>
    <col min="3" max="3" width="9.140625" style="38" bestFit="1" customWidth="1"/>
    <col min="4" max="4" width="12" style="38" bestFit="1" customWidth="1"/>
    <col min="5" max="5" width="12" style="38" customWidth="1"/>
    <col min="6" max="6" width="17.28515625" style="38" bestFit="1" customWidth="1"/>
    <col min="7" max="7" width="12.42578125" style="38" bestFit="1" customWidth="1"/>
    <col min="8" max="8" width="8.42578125" style="38" bestFit="1" customWidth="1"/>
    <col min="9" max="10" width="12" style="38" bestFit="1" customWidth="1"/>
    <col min="11" max="11" width="17.28515625" style="38" bestFit="1" customWidth="1"/>
    <col min="12" max="12" width="12.42578125" style="38" bestFit="1" customWidth="1"/>
    <col min="13" max="13" width="8.42578125" style="38" bestFit="1" customWidth="1"/>
    <col min="14" max="15" width="12" style="38" bestFit="1" customWidth="1"/>
    <col min="16" max="16" width="17.28515625" style="38" bestFit="1" customWidth="1"/>
    <col min="17" max="18" width="12.42578125" style="38" bestFit="1" customWidth="1"/>
    <col min="19" max="19" width="12" style="38" bestFit="1" customWidth="1"/>
    <col min="20" max="20" width="12" style="38" customWidth="1"/>
    <col min="21" max="21" width="17.28515625" style="38" bestFit="1" customWidth="1"/>
    <col min="22" max="23" width="12.42578125" style="38" bestFit="1" customWidth="1"/>
    <col min="24" max="25" width="12" style="38" bestFit="1" customWidth="1"/>
    <col min="26" max="26" width="17.28515625" style="38" bestFit="1" customWidth="1"/>
    <col min="27" max="28" width="12.42578125" style="38" bestFit="1" customWidth="1"/>
    <col min="29" max="30" width="12" style="38" bestFit="1" customWidth="1"/>
    <col min="31" max="31" width="17.28515625" style="38" bestFit="1" customWidth="1"/>
    <col min="32" max="32" width="12.42578125" style="38" bestFit="1" customWidth="1"/>
    <col min="33" max="33" width="8.42578125" style="38" bestFit="1" customWidth="1"/>
    <col min="34" max="35" width="12" style="38" bestFit="1" customWidth="1"/>
    <col min="36" max="36" width="17.28515625" style="38" bestFit="1" customWidth="1"/>
    <col min="37" max="16384" width="8.85546875" style="38"/>
  </cols>
  <sheetData>
    <row r="1" spans="1:53" s="2" customFormat="1" ht="34.9" customHeight="1" thickBot="1" x14ac:dyDescent="0.35">
      <c r="A1" s="1" t="s">
        <v>11</v>
      </c>
    </row>
    <row r="2" spans="1:53" s="3" customFormat="1" ht="27" customHeight="1" thickTop="1" thickBot="1" x14ac:dyDescent="0.25">
      <c r="A2" s="89" t="s">
        <v>0</v>
      </c>
      <c r="B2" s="88" t="s">
        <v>12</v>
      </c>
      <c r="C2" s="86"/>
      <c r="D2" s="86"/>
      <c r="E2" s="86"/>
      <c r="F2" s="87"/>
      <c r="G2" s="86" t="s">
        <v>13</v>
      </c>
      <c r="H2" s="86"/>
      <c r="I2" s="86"/>
      <c r="J2" s="86"/>
      <c r="K2" s="87"/>
      <c r="L2" s="86" t="s">
        <v>14</v>
      </c>
      <c r="M2" s="86"/>
      <c r="N2" s="86"/>
      <c r="O2" s="86"/>
      <c r="P2" s="87"/>
      <c r="Q2" s="88" t="s">
        <v>15</v>
      </c>
      <c r="R2" s="86"/>
      <c r="S2" s="86"/>
      <c r="T2" s="86"/>
      <c r="U2" s="87"/>
      <c r="V2" s="86" t="s">
        <v>16</v>
      </c>
      <c r="W2" s="86"/>
      <c r="X2" s="86"/>
      <c r="Y2" s="86"/>
      <c r="Z2" s="87"/>
      <c r="AA2" s="88" t="s">
        <v>17</v>
      </c>
      <c r="AB2" s="86"/>
      <c r="AC2" s="86"/>
      <c r="AD2" s="86"/>
      <c r="AE2" s="87"/>
      <c r="AF2" s="86" t="s">
        <v>18</v>
      </c>
      <c r="AG2" s="86"/>
      <c r="AH2" s="86"/>
      <c r="AI2" s="86"/>
      <c r="AJ2" s="87"/>
    </row>
    <row r="3" spans="1:53" s="15" customFormat="1" ht="27" customHeight="1" thickBot="1" x14ac:dyDescent="0.3">
      <c r="A3" s="90"/>
      <c r="B3" s="52" t="s">
        <v>6</v>
      </c>
      <c r="C3" s="53" t="s">
        <v>1</v>
      </c>
      <c r="D3" s="54" t="s">
        <v>7</v>
      </c>
      <c r="E3" s="8" t="s">
        <v>8</v>
      </c>
      <c r="F3" s="9" t="s">
        <v>2</v>
      </c>
      <c r="G3" s="55" t="s">
        <v>6</v>
      </c>
      <c r="H3" s="47" t="s">
        <v>1</v>
      </c>
      <c r="I3" s="13" t="s">
        <v>7</v>
      </c>
      <c r="J3" s="66" t="s">
        <v>8</v>
      </c>
      <c r="K3" s="67" t="s">
        <v>2</v>
      </c>
      <c r="L3" s="10" t="s">
        <v>6</v>
      </c>
      <c r="M3" s="5" t="s">
        <v>1</v>
      </c>
      <c r="N3" s="11" t="s">
        <v>7</v>
      </c>
      <c r="O3" s="46" t="s">
        <v>8</v>
      </c>
      <c r="P3" s="7" t="s">
        <v>2</v>
      </c>
      <c r="Q3" s="55" t="s">
        <v>6</v>
      </c>
      <c r="R3" s="47" t="s">
        <v>1</v>
      </c>
      <c r="S3" s="48" t="s">
        <v>7</v>
      </c>
      <c r="T3" s="13" t="s">
        <v>8</v>
      </c>
      <c r="U3" s="49" t="s">
        <v>2</v>
      </c>
      <c r="V3" s="10" t="s">
        <v>6</v>
      </c>
      <c r="W3" s="6" t="s">
        <v>1</v>
      </c>
      <c r="X3" s="13" t="s">
        <v>7</v>
      </c>
      <c r="Y3" s="14" t="s">
        <v>8</v>
      </c>
      <c r="Z3" s="7" t="s">
        <v>2</v>
      </c>
      <c r="AA3" s="4" t="s">
        <v>6</v>
      </c>
      <c r="AB3" s="5" t="s">
        <v>1</v>
      </c>
      <c r="AC3" s="6" t="s">
        <v>7</v>
      </c>
      <c r="AD3" s="14" t="s">
        <v>8</v>
      </c>
      <c r="AE3" s="7" t="s">
        <v>2</v>
      </c>
      <c r="AF3" s="10" t="s">
        <v>6</v>
      </c>
      <c r="AG3" s="5" t="s">
        <v>1</v>
      </c>
      <c r="AH3" s="11" t="s">
        <v>7</v>
      </c>
      <c r="AI3" s="11" t="s">
        <v>8</v>
      </c>
      <c r="AJ3" s="12" t="s">
        <v>2</v>
      </c>
    </row>
    <row r="4" spans="1:53" s="25" customFormat="1" ht="27.6" customHeight="1" thickTop="1" x14ac:dyDescent="0.25">
      <c r="A4" s="62" t="s">
        <v>3</v>
      </c>
      <c r="B4" s="71">
        <v>2</v>
      </c>
      <c r="C4" s="76">
        <v>13236</v>
      </c>
      <c r="D4" s="73">
        <v>6192</v>
      </c>
      <c r="E4" s="73">
        <v>0</v>
      </c>
      <c r="F4" s="77">
        <v>225</v>
      </c>
      <c r="G4" s="71">
        <v>2</v>
      </c>
      <c r="H4" s="76">
        <v>7658</v>
      </c>
      <c r="I4" s="73">
        <v>1190</v>
      </c>
      <c r="J4" s="73">
        <v>0</v>
      </c>
      <c r="K4" s="77">
        <v>225</v>
      </c>
      <c r="L4" s="16">
        <f>SUM(B4+G4)/2</f>
        <v>2</v>
      </c>
      <c r="M4" s="17">
        <f>SUM(C4+H4)</f>
        <v>20894</v>
      </c>
      <c r="N4" s="18">
        <f>SUM(D4+I4)</f>
        <v>7382</v>
      </c>
      <c r="O4" s="19">
        <f>E4+J4</f>
        <v>0</v>
      </c>
      <c r="P4" s="69">
        <f t="shared" ref="P4:P7" si="0">SUM(F4+K4)</f>
        <v>450</v>
      </c>
      <c r="Q4" s="71">
        <v>2</v>
      </c>
      <c r="R4" s="73">
        <v>5343</v>
      </c>
      <c r="S4" s="73">
        <v>10681</v>
      </c>
      <c r="T4" s="73">
        <v>0</v>
      </c>
      <c r="U4" s="77">
        <v>225</v>
      </c>
      <c r="V4" s="21">
        <v>2</v>
      </c>
      <c r="W4" s="22">
        <f>SUM(M4+R4)</f>
        <v>26237</v>
      </c>
      <c r="X4" s="18">
        <f>SUM(N4+S4)</f>
        <v>18063</v>
      </c>
      <c r="Y4" s="61">
        <f>E4+J4+T4</f>
        <v>0</v>
      </c>
      <c r="Z4" s="23">
        <f>SUM(P4+U4)</f>
        <v>675</v>
      </c>
      <c r="AA4" s="71">
        <v>2</v>
      </c>
      <c r="AB4" s="76">
        <v>7890</v>
      </c>
      <c r="AC4" s="74">
        <v>8226</v>
      </c>
      <c r="AD4" s="73">
        <v>0</v>
      </c>
      <c r="AE4" s="78">
        <v>225</v>
      </c>
      <c r="AF4" s="16">
        <f>SUM(B4+G4+Q4+AA4)/4</f>
        <v>2</v>
      </c>
      <c r="AG4" s="17">
        <f>SUM(W4+AB4)</f>
        <v>34127</v>
      </c>
      <c r="AH4" s="19">
        <f>SUM(X4+AC4)</f>
        <v>26289</v>
      </c>
      <c r="AI4" s="19">
        <f>E4+J4+T4+AD4</f>
        <v>0</v>
      </c>
      <c r="AJ4" s="20">
        <f>SUM(Z4+AE4)</f>
        <v>900</v>
      </c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</row>
    <row r="5" spans="1:53" s="25" customFormat="1" ht="27.6" customHeight="1" x14ac:dyDescent="0.25">
      <c r="A5" s="63" t="s">
        <v>4</v>
      </c>
      <c r="B5" s="72">
        <v>16</v>
      </c>
      <c r="C5" s="75">
        <v>27678</v>
      </c>
      <c r="D5" s="74">
        <v>0</v>
      </c>
      <c r="E5" s="74">
        <v>0</v>
      </c>
      <c r="F5" s="78">
        <v>1365</v>
      </c>
      <c r="G5" s="79">
        <v>15</v>
      </c>
      <c r="H5" s="75">
        <v>30455</v>
      </c>
      <c r="I5" s="74">
        <v>13306</v>
      </c>
      <c r="J5" s="74">
        <v>0</v>
      </c>
      <c r="K5" s="78">
        <v>1616</v>
      </c>
      <c r="L5" s="16">
        <f t="shared" ref="L5:L7" si="1">SUM(B5+G5)/2</f>
        <v>15.5</v>
      </c>
      <c r="M5" s="17">
        <f t="shared" ref="M5:M7" si="2">SUM(C5+H5)</f>
        <v>58133</v>
      </c>
      <c r="N5" s="19">
        <f t="shared" ref="N5:N7" si="3">SUM(D5+I5)</f>
        <v>13306</v>
      </c>
      <c r="O5" s="19">
        <f t="shared" ref="O5:O7" si="4">E5+J5</f>
        <v>0</v>
      </c>
      <c r="P5" s="69">
        <f t="shared" si="0"/>
        <v>2981</v>
      </c>
      <c r="Q5" s="79">
        <v>16</v>
      </c>
      <c r="R5" s="74">
        <v>32854</v>
      </c>
      <c r="S5" s="74">
        <v>0</v>
      </c>
      <c r="T5" s="74">
        <v>0</v>
      </c>
      <c r="U5" s="78">
        <v>1613</v>
      </c>
      <c r="V5" s="26">
        <f>SUM(B5+G5+Q5)/3</f>
        <v>15.666666666666666</v>
      </c>
      <c r="W5" s="17">
        <f t="shared" ref="W5:W7" si="5">SUM(M5+R5)</f>
        <v>90987</v>
      </c>
      <c r="X5" s="19">
        <f t="shared" ref="X5:X7" si="6">SUM(N5+S5)</f>
        <v>13306</v>
      </c>
      <c r="Y5" s="17">
        <f t="shared" ref="Y5:Y7" si="7">E5+J5+T5</f>
        <v>0</v>
      </c>
      <c r="Z5" s="23">
        <f t="shared" ref="Z5:Z7" si="8">SUM(P5+U5)</f>
        <v>4594</v>
      </c>
      <c r="AA5" s="85">
        <v>19</v>
      </c>
      <c r="AB5" s="74">
        <v>33751</v>
      </c>
      <c r="AC5" s="74">
        <v>12363</v>
      </c>
      <c r="AD5" s="74">
        <v>0</v>
      </c>
      <c r="AE5" s="78">
        <v>1541</v>
      </c>
      <c r="AF5" s="16">
        <f t="shared" ref="AF5:AF7" si="9">SUM(B5+G5+Q5+AA5)/4</f>
        <v>16.5</v>
      </c>
      <c r="AG5" s="17">
        <f t="shared" ref="AG5:AG7" si="10">SUM(W5+AB5)</f>
        <v>124738</v>
      </c>
      <c r="AH5" s="19">
        <f t="shared" ref="AH5:AH8" si="11">SUM(X5+AC5)</f>
        <v>25669</v>
      </c>
      <c r="AI5" s="19">
        <f t="shared" ref="AI5:AI6" si="12">E5+J5+T5+AD5</f>
        <v>0</v>
      </c>
      <c r="AJ5" s="20">
        <f t="shared" ref="AJ5:AJ8" si="13">SUM(Z5+AE5)</f>
        <v>6135</v>
      </c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</row>
    <row r="6" spans="1:53" s="25" customFormat="1" ht="27.6" customHeight="1" x14ac:dyDescent="0.25">
      <c r="A6" s="63" t="s">
        <v>5</v>
      </c>
      <c r="B6" s="72">
        <v>49</v>
      </c>
      <c r="C6" s="75">
        <v>61014</v>
      </c>
      <c r="D6" s="74">
        <v>0</v>
      </c>
      <c r="E6" s="74">
        <v>0</v>
      </c>
      <c r="F6" s="78">
        <v>5334</v>
      </c>
      <c r="G6" s="79">
        <v>52</v>
      </c>
      <c r="H6" s="75">
        <v>75655</v>
      </c>
      <c r="I6" s="74">
        <v>30863</v>
      </c>
      <c r="J6" s="74">
        <v>0</v>
      </c>
      <c r="K6" s="78">
        <v>5190</v>
      </c>
      <c r="L6" s="16">
        <f t="shared" si="1"/>
        <v>50.5</v>
      </c>
      <c r="M6" s="17">
        <f t="shared" si="2"/>
        <v>136669</v>
      </c>
      <c r="N6" s="19">
        <f t="shared" si="3"/>
        <v>30863</v>
      </c>
      <c r="O6" s="19">
        <f t="shared" si="4"/>
        <v>0</v>
      </c>
      <c r="P6" s="69">
        <f t="shared" si="0"/>
        <v>10524</v>
      </c>
      <c r="Q6" s="79">
        <v>53</v>
      </c>
      <c r="R6" s="74">
        <v>74315</v>
      </c>
      <c r="S6" s="74">
        <v>380</v>
      </c>
      <c r="T6" s="74">
        <v>0</v>
      </c>
      <c r="U6" s="78">
        <v>5433</v>
      </c>
      <c r="V6" s="26">
        <f>SUM(B6+G6+Q6)/3</f>
        <v>51.333333333333336</v>
      </c>
      <c r="W6" s="17">
        <f t="shared" si="5"/>
        <v>210984</v>
      </c>
      <c r="X6" s="19">
        <f t="shared" si="6"/>
        <v>31243</v>
      </c>
      <c r="Y6" s="17">
        <f t="shared" si="7"/>
        <v>0</v>
      </c>
      <c r="Z6" s="23">
        <f t="shared" si="8"/>
        <v>15957</v>
      </c>
      <c r="AA6" s="85">
        <v>54</v>
      </c>
      <c r="AB6" s="74">
        <v>76351</v>
      </c>
      <c r="AC6" s="74">
        <v>21532</v>
      </c>
      <c r="AD6" s="74">
        <v>0</v>
      </c>
      <c r="AE6" s="78">
        <v>5755</v>
      </c>
      <c r="AF6" s="16">
        <f t="shared" si="9"/>
        <v>52</v>
      </c>
      <c r="AG6" s="17">
        <f t="shared" si="10"/>
        <v>287335</v>
      </c>
      <c r="AH6" s="19">
        <f t="shared" si="11"/>
        <v>52775</v>
      </c>
      <c r="AI6" s="19">
        <f t="shared" si="12"/>
        <v>0</v>
      </c>
      <c r="AJ6" s="20">
        <f t="shared" si="13"/>
        <v>21712</v>
      </c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</row>
    <row r="7" spans="1:53" s="25" customFormat="1" ht="27.6" customHeight="1" thickBot="1" x14ac:dyDescent="0.3">
      <c r="A7" s="64" t="s">
        <v>10</v>
      </c>
      <c r="B7" s="72">
        <v>3</v>
      </c>
      <c r="C7" s="75">
        <v>849</v>
      </c>
      <c r="D7" s="74">
        <v>0</v>
      </c>
      <c r="E7" s="74">
        <v>0</v>
      </c>
      <c r="F7" s="78">
        <v>0</v>
      </c>
      <c r="G7" s="80">
        <v>3</v>
      </c>
      <c r="H7" s="82">
        <v>849</v>
      </c>
      <c r="I7" s="81">
        <v>0</v>
      </c>
      <c r="J7" s="81">
        <v>0</v>
      </c>
      <c r="K7" s="83">
        <v>0</v>
      </c>
      <c r="L7" s="16">
        <f t="shared" si="1"/>
        <v>3</v>
      </c>
      <c r="M7" s="17">
        <f t="shared" si="2"/>
        <v>1698</v>
      </c>
      <c r="N7" s="19">
        <f t="shared" si="3"/>
        <v>0</v>
      </c>
      <c r="O7" s="19">
        <f t="shared" si="4"/>
        <v>0</v>
      </c>
      <c r="P7" s="70">
        <f t="shared" si="0"/>
        <v>0</v>
      </c>
      <c r="Q7" s="80">
        <v>3</v>
      </c>
      <c r="R7" s="81">
        <v>849</v>
      </c>
      <c r="S7" s="81">
        <v>0</v>
      </c>
      <c r="T7" s="81">
        <v>0</v>
      </c>
      <c r="U7" s="83">
        <v>0</v>
      </c>
      <c r="V7" s="27">
        <v>3</v>
      </c>
      <c r="W7" s="28">
        <f t="shared" si="5"/>
        <v>2547</v>
      </c>
      <c r="X7" s="60">
        <f t="shared" si="6"/>
        <v>0</v>
      </c>
      <c r="Y7" s="17">
        <f t="shared" si="7"/>
        <v>0</v>
      </c>
      <c r="Z7" s="23">
        <f t="shared" si="8"/>
        <v>0</v>
      </c>
      <c r="AA7" s="84">
        <v>3</v>
      </c>
      <c r="AB7" s="81">
        <v>849</v>
      </c>
      <c r="AC7" s="81">
        <v>0</v>
      </c>
      <c r="AD7" s="81">
        <v>0</v>
      </c>
      <c r="AE7" s="83">
        <v>0</v>
      </c>
      <c r="AF7" s="16">
        <f t="shared" si="9"/>
        <v>3</v>
      </c>
      <c r="AG7" s="17">
        <f t="shared" si="10"/>
        <v>3396</v>
      </c>
      <c r="AH7" s="19">
        <f t="shared" si="11"/>
        <v>0</v>
      </c>
      <c r="AI7" s="19">
        <f>E7+J7+T7+AD7</f>
        <v>0</v>
      </c>
      <c r="AJ7" s="20">
        <f t="shared" si="13"/>
        <v>0</v>
      </c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</row>
    <row r="8" spans="1:53" s="15" customFormat="1" ht="27.6" customHeight="1" thickTop="1" thickBot="1" x14ac:dyDescent="0.3">
      <c r="A8" s="65" t="s">
        <v>9</v>
      </c>
      <c r="B8" s="32">
        <f>SUM(B4:B7)</f>
        <v>70</v>
      </c>
      <c r="C8" s="50">
        <f t="shared" ref="C8:P8" si="14">SUM(C4:C7)</f>
        <v>102777</v>
      </c>
      <c r="D8" s="31">
        <f>SUM(D4:D7)</f>
        <v>6192</v>
      </c>
      <c r="E8" s="31">
        <f>SUM(E4:E7)</f>
        <v>0</v>
      </c>
      <c r="F8" s="51">
        <f t="shared" si="14"/>
        <v>6924</v>
      </c>
      <c r="G8" s="32">
        <f>SUM(G4:G7)</f>
        <v>72</v>
      </c>
      <c r="H8" s="50">
        <f t="shared" si="14"/>
        <v>114617</v>
      </c>
      <c r="I8" s="31">
        <f>SUM(I4:I7)</f>
        <v>45359</v>
      </c>
      <c r="J8" s="31">
        <f>SUM(J4:J7)</f>
        <v>0</v>
      </c>
      <c r="K8" s="51">
        <f t="shared" si="14"/>
        <v>7031</v>
      </c>
      <c r="L8" s="32">
        <f>SUM(B8+G8)/2</f>
        <v>71</v>
      </c>
      <c r="M8" s="31">
        <f>SUM(M4:M7)</f>
        <v>217394</v>
      </c>
      <c r="N8" s="33">
        <f>SUM(N4:N7)</f>
        <v>51551</v>
      </c>
      <c r="O8" s="33">
        <f>SUM(O4:O7)</f>
        <v>0</v>
      </c>
      <c r="P8" s="34">
        <f t="shared" si="14"/>
        <v>13955</v>
      </c>
      <c r="Q8" s="57">
        <f>SUM(Q4:Q7)</f>
        <v>74</v>
      </c>
      <c r="R8" s="58">
        <f t="shared" ref="R8:Z8" si="15">SUM(R4:R7)</f>
        <v>113361</v>
      </c>
      <c r="S8" s="58">
        <f>SUM(S4:S7)</f>
        <v>11061</v>
      </c>
      <c r="T8" s="31">
        <f>SUM(T4:T7)</f>
        <v>0</v>
      </c>
      <c r="U8" s="59">
        <f t="shared" si="15"/>
        <v>7271</v>
      </c>
      <c r="V8" s="29">
        <f>SUM(B8+G8+Q8)/3</f>
        <v>72</v>
      </c>
      <c r="W8" s="28">
        <f>SUM(W4:W7)</f>
        <v>330755</v>
      </c>
      <c r="X8" s="31">
        <f>SUM(X4:X7)</f>
        <v>62612</v>
      </c>
      <c r="Y8" s="31">
        <f>SUM(Y4:Y7)</f>
        <v>0</v>
      </c>
      <c r="Z8" s="34">
        <f t="shared" si="15"/>
        <v>21226</v>
      </c>
      <c r="AA8" s="35">
        <f>SUM(AA4:AA7)</f>
        <v>78</v>
      </c>
      <c r="AB8" s="28">
        <f t="shared" ref="AB8:AG8" si="16">SUM(AB4:AB7)</f>
        <v>118841</v>
      </c>
      <c r="AC8" s="28">
        <f t="shared" si="16"/>
        <v>42121</v>
      </c>
      <c r="AD8" s="28">
        <f t="shared" si="16"/>
        <v>0</v>
      </c>
      <c r="AE8" s="30">
        <f t="shared" si="16"/>
        <v>7521</v>
      </c>
      <c r="AF8" s="32">
        <f>SUM(B8+G8+Q8+AA8)/4</f>
        <v>73.5</v>
      </c>
      <c r="AG8" s="31">
        <f t="shared" si="16"/>
        <v>449596</v>
      </c>
      <c r="AH8" s="31">
        <f t="shared" si="11"/>
        <v>104733</v>
      </c>
      <c r="AI8" s="31">
        <f>SUM(AI4:AI7)</f>
        <v>0</v>
      </c>
      <c r="AJ8" s="34">
        <f t="shared" si="13"/>
        <v>28747</v>
      </c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</row>
    <row r="9" spans="1:53" ht="15.75" thickTop="1" x14ac:dyDescent="0.25">
      <c r="A9" s="37"/>
      <c r="N9" s="37"/>
      <c r="O9" s="39"/>
      <c r="T9" s="56"/>
      <c r="AA9" s="39"/>
      <c r="AB9" s="37"/>
      <c r="AC9" s="39"/>
      <c r="AD9" s="39"/>
      <c r="AJ9" s="39"/>
    </row>
    <row r="12" spans="1:53" x14ac:dyDescent="0.25">
      <c r="W12" s="40"/>
    </row>
    <row r="13" spans="1:53" x14ac:dyDescent="0.25">
      <c r="R13" s="40"/>
    </row>
    <row r="14" spans="1:53" x14ac:dyDescent="0.25">
      <c r="P14" s="39"/>
      <c r="Q14" s="41"/>
      <c r="R14" s="42"/>
      <c r="S14" s="42"/>
      <c r="T14" s="42"/>
      <c r="U14" s="42"/>
      <c r="V14" s="39"/>
      <c r="W14" s="39"/>
      <c r="Z14" s="39"/>
      <c r="AF14" s="43"/>
    </row>
    <row r="15" spans="1:53" x14ac:dyDescent="0.25">
      <c r="P15" s="39"/>
      <c r="Q15" s="41"/>
      <c r="R15" s="42"/>
      <c r="S15" s="42"/>
      <c r="T15" s="42"/>
      <c r="U15" s="42"/>
      <c r="V15" s="39"/>
    </row>
    <row r="16" spans="1:53" x14ac:dyDescent="0.25">
      <c r="H16" s="39"/>
      <c r="I16" s="39"/>
      <c r="J16" s="39"/>
      <c r="P16" s="39"/>
      <c r="Q16" s="41"/>
      <c r="R16" s="42"/>
      <c r="S16" s="42"/>
      <c r="T16" s="42"/>
      <c r="U16" s="42"/>
      <c r="V16" s="39"/>
    </row>
    <row r="17" spans="13:22" x14ac:dyDescent="0.25">
      <c r="P17" s="39"/>
      <c r="Q17" s="41"/>
      <c r="R17" s="42"/>
      <c r="S17" s="42"/>
      <c r="T17" s="42"/>
      <c r="U17" s="42"/>
      <c r="V17" s="39"/>
    </row>
    <row r="18" spans="13:22" x14ac:dyDescent="0.25">
      <c r="M18" s="39"/>
      <c r="N18" s="39"/>
      <c r="O18" s="39"/>
      <c r="P18" s="39"/>
      <c r="Q18" s="44"/>
      <c r="R18" s="45"/>
      <c r="S18" s="45"/>
      <c r="T18" s="45"/>
      <c r="U18" s="45"/>
      <c r="V18" s="39"/>
    </row>
    <row r="24" spans="13:22" x14ac:dyDescent="0.25">
      <c r="T24" s="68"/>
    </row>
  </sheetData>
  <mergeCells count="8">
    <mergeCell ref="AF2:AJ2"/>
    <mergeCell ref="B2:F2"/>
    <mergeCell ref="G2:K2"/>
    <mergeCell ref="A2:A3"/>
    <mergeCell ref="Q2:U2"/>
    <mergeCell ref="AA2:AE2"/>
    <mergeCell ref="L2:P2"/>
    <mergeCell ref="V2:Z2"/>
  </mergeCells>
  <printOptions horizontalCentered="1"/>
  <pageMargins left="0" right="0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Homa Anita</dc:creator>
  <cp:lastModifiedBy>Hullan Krisztina</cp:lastModifiedBy>
  <cp:lastPrinted>2020-11-04T11:04:32Z</cp:lastPrinted>
  <dcterms:created xsi:type="dcterms:W3CDTF">2013-10-29T14:01:49Z</dcterms:created>
  <dcterms:modified xsi:type="dcterms:W3CDTF">2025-11-24T10:24:47Z</dcterms:modified>
</cp:coreProperties>
</file>